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defaultThemeVersion="166925"/>
  <mc:AlternateContent xmlns:mc="http://schemas.openxmlformats.org/markup-compatibility/2006">
    <mc:Choice Requires="x15">
      <x15ac:absPath xmlns:x15ac="http://schemas.microsoft.com/office/spreadsheetml/2010/11/ac" url="https://livrepro.sharepoint.com/sites/AgenceRgionalduLivre/Documents partages/General/1.INFORMATION-OBSERVATION/2.PUBLICATIONS/guide diff-dist/"/>
    </mc:Choice>
  </mc:AlternateContent>
  <xr:revisionPtr revIDLastSave="3" documentId="13_ncr:1_{3D921093-F6D8-4758-9A21-98873F399EEA}" xr6:coauthVersionLast="47" xr6:coauthVersionMax="47" xr10:uidLastSave="{16A74259-B5DF-2243-9766-169314551187}"/>
  <bookViews>
    <workbookView xWindow="8440" yWindow="-17340" windowWidth="24660" windowHeight="12760" xr2:uid="{6111D1C3-94E2-4CDD-898D-F6BC25B732BF}"/>
  </bookViews>
  <sheets>
    <sheet name="Point mort et prix"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1" i="1" l="1"/>
  <c r="H21" i="1"/>
  <c r="K3" i="1"/>
  <c r="F17" i="1"/>
  <c r="C10" i="1"/>
  <c r="I7" i="1"/>
  <c r="I8" i="1"/>
  <c r="I11" i="1"/>
  <c r="F10" i="1"/>
  <c r="I14" i="1"/>
  <c r="I16" i="1"/>
  <c r="F20" i="1"/>
  <c r="L30" i="1"/>
  <c r="M30" i="1"/>
  <c r="F25" i="1"/>
  <c r="L29" i="1"/>
  <c r="M29" i="1"/>
  <c r="F24" i="1"/>
  <c r="L28" i="1"/>
  <c r="M28" i="1"/>
  <c r="F23" i="1"/>
  <c r="L27" i="1"/>
  <c r="M27" i="1"/>
  <c r="F21" i="1"/>
  <c r="F22" i="1"/>
  <c r="L26" i="1"/>
  <c r="M26" i="1"/>
  <c r="L25" i="1"/>
  <c r="M25" i="1"/>
  <c r="L24" i="1"/>
  <c r="M24" i="1"/>
  <c r="C24" i="1"/>
  <c r="I22" i="1"/>
  <c r="I26" i="1"/>
  <c r="I27" i="1"/>
  <c r="I24" i="1"/>
  <c r="I25" i="1"/>
  <c r="I23" i="1"/>
  <c r="I17" i="1"/>
  <c r="I20" i="1"/>
  <c r="L3" i="1"/>
  <c r="L4" i="1"/>
  <c r="L5" i="1"/>
  <c r="L6" i="1"/>
  <c r="M4" i="1"/>
  <c r="M5" i="1"/>
  <c r="M6" i="1"/>
  <c r="M3" i="1"/>
  <c r="K5" i="1"/>
  <c r="K4" i="1"/>
</calcChain>
</file>

<file path=xl/sharedStrings.xml><?xml version="1.0" encoding="utf-8"?>
<sst xmlns="http://schemas.openxmlformats.org/spreadsheetml/2006/main" count="83" uniqueCount="68">
  <si>
    <t>Iconographie</t>
  </si>
  <si>
    <t>Traduction</t>
  </si>
  <si>
    <t>Partenariat</t>
  </si>
  <si>
    <t>Cartographie</t>
  </si>
  <si>
    <t>Budget</t>
  </si>
  <si>
    <t>Maquette</t>
  </si>
  <si>
    <t>Couverture</t>
  </si>
  <si>
    <t>Impression</t>
  </si>
  <si>
    <t>Total fabrication</t>
  </si>
  <si>
    <t>Fabrication</t>
  </si>
  <si>
    <t>Communication</t>
  </si>
  <si>
    <t>Correction de copie</t>
  </si>
  <si>
    <t>Frais généraux</t>
  </si>
  <si>
    <t>Salaires</t>
  </si>
  <si>
    <t>Attaché(e) de presse</t>
  </si>
  <si>
    <t>PLV</t>
  </si>
  <si>
    <t>Total frais généraux</t>
  </si>
  <si>
    <t>Divers</t>
  </si>
  <si>
    <t>Service de presse</t>
  </si>
  <si>
    <t>Gratuits</t>
  </si>
  <si>
    <t>Tirage envisagé</t>
  </si>
  <si>
    <t>Nombre</t>
  </si>
  <si>
    <t>Détermination Prix</t>
  </si>
  <si>
    <t>Coût unitaire</t>
  </si>
  <si>
    <t>Prix de vente TTC</t>
  </si>
  <si>
    <t>Prix de vente HT</t>
  </si>
  <si>
    <t>Coefficient multiplicateur</t>
  </si>
  <si>
    <t>Prix</t>
  </si>
  <si>
    <t>Données techniques</t>
  </si>
  <si>
    <t>Format</t>
  </si>
  <si>
    <t>Poids</t>
  </si>
  <si>
    <t>Droit d'auteur</t>
  </si>
  <si>
    <t>Diffusion</t>
  </si>
  <si>
    <t>Distribution</t>
  </si>
  <si>
    <t>Remises points de vente</t>
  </si>
  <si>
    <t>Total commissions</t>
  </si>
  <si>
    <t>Répartition</t>
  </si>
  <si>
    <t>Répartition du CA HT</t>
  </si>
  <si>
    <t>CA Total</t>
  </si>
  <si>
    <t>Rép</t>
  </si>
  <si>
    <t>Point mort</t>
  </si>
  <si>
    <t>Synthèse</t>
  </si>
  <si>
    <t>Proportion du tirage</t>
  </si>
  <si>
    <t>Solde livres</t>
  </si>
  <si>
    <t>Détermination tirage</t>
  </si>
  <si>
    <t>Total</t>
  </si>
  <si>
    <t>Etapes du calcul du point mort et du prix d'un livre</t>
  </si>
  <si>
    <t>Subvention potentielle</t>
  </si>
  <si>
    <t>Représentation des postes de charges</t>
  </si>
  <si>
    <t>Total charges</t>
  </si>
  <si>
    <t>Rep</t>
  </si>
  <si>
    <t>Points de ventes</t>
  </si>
  <si>
    <t>Editeur</t>
  </si>
  <si>
    <t>Répartition prix du livre HT</t>
  </si>
  <si>
    <t>Fabrication et autres charges</t>
  </si>
  <si>
    <t>Taux de retour moyen</t>
  </si>
  <si>
    <t>Mise en place à atteindre (retours inclus)</t>
  </si>
  <si>
    <t>Préparation de copie</t>
  </si>
  <si>
    <t>Total droits et traduction</t>
  </si>
  <si>
    <t>Achat de droits</t>
  </si>
  <si>
    <t>Nombre de caractères</t>
  </si>
  <si>
    <t>Nombre de pages</t>
  </si>
  <si>
    <t>Droits d'auteur</t>
  </si>
  <si>
    <t>Profit maximum espérés</t>
  </si>
  <si>
    <t>Remise points de vente</t>
  </si>
  <si>
    <t>Commissions et Retours</t>
  </si>
  <si>
    <t>Droits et Traduction</t>
  </si>
  <si>
    <r>
      <rPr>
        <sz val="10"/>
        <rFont val="Calibri (Corps)"/>
      </rPr>
      <t>Exemplaires</t>
    </r>
    <r>
      <rPr>
        <sz val="10"/>
        <rFont val="Calibri"/>
        <family val="2"/>
        <scheme val="minor"/>
      </rPr>
      <t xml:space="preserve"> commercialisés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</si>
</sst>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 &quot;€&quot;_-;\-* #,##0.00\ &quot;€&quot;_-;_-* &quot;-&quot;??\ &quot;€&quot;_-;_-@_-"/>
  </numFmts>
  <fonts count="7" x14ac:knownFonts="1">
    <font>
      <sz val="11"/>
      <color theme="1"/>
      <name val="Calibri"/>
      <family val="2"/>
      <scheme val="minor"/>
    </font>
    <font>
      <sz val="11"/>
      <color theme="1"/>
      <name val="Calibri"/>
      <family val="2"/>
      <scheme val="minor"/>
    </font>
    <font>
      <sz val="11"/>
      <color theme="0"/>
      <name val="Calibri"/>
      <family val="2"/>
      <scheme val="minor"/>
    </font>
    <font>
      <sz val="11"/>
      <color theme="0" tint="-4.9989318521683403E-2"/>
      <name val="Calibri"/>
      <family val="2"/>
      <scheme val="minor"/>
    </font>
    <font>
      <sz val="11"/>
      <name val="Calibri"/>
      <family val="2"/>
      <scheme val="minor"/>
    </font>
    <font>
      <sz val="10"/>
      <name val="Calibri"/>
      <family val="2"/>
      <scheme val="minor"/>
    </font>
    <font>
      <sz val="10"/>
      <name val="Calibri (Corps)"/>
    </font>
  </fonts>
  <fills count="5">
    <fill>
      <patternFill patternType="none"/>
    </fill>
    <fill>
      <patternFill patternType="gray125"/>
    </fill>
    <fill>
      <patternFill patternType="solid">
        <fgColor theme="5"/>
        <bgColor indexed="64"/>
      </patternFill>
    </fill>
    <fill>
      <patternFill patternType="solid">
        <fgColor theme="9" tint="-0.249977111117893"/>
        <bgColor indexed="64"/>
      </patternFill>
    </fill>
    <fill>
      <patternFill patternType="solid">
        <fgColor theme="9" tint="0.59999389629810485"/>
        <bgColor indexed="64"/>
      </patternFill>
    </fill>
  </fills>
  <borders count="35">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s>
  <cellStyleXfs count="3">
    <xf numFmtId="0" fontId="0" fillId="0" borderId="0"/>
    <xf numFmtId="164" fontId="1" fillId="0" borderId="0" applyFont="0" applyFill="0" applyBorder="0" applyAlignment="0" applyProtection="0"/>
    <xf numFmtId="9" fontId="1" fillId="0" borderId="0" applyFont="0" applyFill="0" applyBorder="0" applyAlignment="0" applyProtection="0"/>
  </cellStyleXfs>
  <cellXfs count="87">
    <xf numFmtId="0" fontId="0" fillId="0" borderId="0" xfId="0"/>
    <xf numFmtId="164" fontId="0" fillId="0" borderId="0" xfId="0" applyNumberFormat="1"/>
    <xf numFmtId="0" fontId="0" fillId="0" borderId="0" xfId="0" applyBorder="1"/>
    <xf numFmtId="0" fontId="3" fillId="0" borderId="0" xfId="0" applyFont="1" applyFill="1" applyBorder="1"/>
    <xf numFmtId="0" fontId="0" fillId="0" borderId="0" xfId="0" applyFill="1" applyBorder="1"/>
    <xf numFmtId="9" fontId="0" fillId="0" borderId="0" xfId="2" applyFont="1" applyFill="1" applyBorder="1"/>
    <xf numFmtId="0" fontId="3" fillId="2" borderId="4" xfId="0" applyFont="1" applyFill="1" applyBorder="1" applyAlignment="1">
      <alignment horizontal="center" vertical="center"/>
    </xf>
    <xf numFmtId="164" fontId="0" fillId="0" borderId="4" xfId="1" applyFont="1" applyBorder="1"/>
    <xf numFmtId="0" fontId="3" fillId="2" borderId="1" xfId="0" applyFont="1" applyFill="1" applyBorder="1"/>
    <xf numFmtId="0" fontId="0" fillId="0" borderId="8" xfId="0" applyBorder="1"/>
    <xf numFmtId="0" fontId="0" fillId="0" borderId="9" xfId="0" applyBorder="1"/>
    <xf numFmtId="0" fontId="0" fillId="0" borderId="10" xfId="0" applyBorder="1"/>
    <xf numFmtId="0" fontId="0" fillId="0" borderId="1" xfId="0" applyBorder="1"/>
    <xf numFmtId="0" fontId="0" fillId="0" borderId="11" xfId="0" applyBorder="1"/>
    <xf numFmtId="0" fontId="3" fillId="2" borderId="1" xfId="0" applyFont="1" applyFill="1" applyBorder="1" applyAlignment="1">
      <alignment horizontal="center" vertical="center"/>
    </xf>
    <xf numFmtId="164" fontId="0" fillId="0" borderId="1" xfId="1" applyFont="1" applyBorder="1"/>
    <xf numFmtId="164" fontId="0" fillId="0" borderId="1" xfId="1" applyFont="1" applyBorder="1" applyAlignment="1">
      <alignment vertical="center"/>
    </xf>
    <xf numFmtId="0" fontId="0" fillId="0" borderId="15" xfId="0" applyBorder="1"/>
    <xf numFmtId="0" fontId="0" fillId="0" borderId="12" xfId="0" applyBorder="1"/>
    <xf numFmtId="0" fontId="0" fillId="0" borderId="16" xfId="0" applyBorder="1"/>
    <xf numFmtId="164" fontId="0" fillId="0" borderId="17" xfId="1" applyFont="1" applyBorder="1"/>
    <xf numFmtId="164" fontId="0" fillId="0" borderId="6" xfId="0" applyNumberFormat="1" applyBorder="1"/>
    <xf numFmtId="164" fontId="0" fillId="0" borderId="14" xfId="0" applyNumberFormat="1" applyBorder="1"/>
    <xf numFmtId="164" fontId="0" fillId="0" borderId="8" xfId="0" applyNumberFormat="1" applyBorder="1"/>
    <xf numFmtId="9" fontId="0" fillId="0" borderId="9" xfId="2" applyFont="1" applyBorder="1"/>
    <xf numFmtId="0" fontId="0" fillId="0" borderId="19" xfId="0" applyBorder="1"/>
    <xf numFmtId="0" fontId="0" fillId="0" borderId="20" xfId="0" applyBorder="1"/>
    <xf numFmtId="0" fontId="0" fillId="0" borderId="21" xfId="0" applyBorder="1"/>
    <xf numFmtId="164" fontId="0" fillId="4" borderId="8" xfId="1" applyFont="1" applyFill="1" applyBorder="1"/>
    <xf numFmtId="164" fontId="0" fillId="4" borderId="9" xfId="1" applyFont="1" applyFill="1" applyBorder="1"/>
    <xf numFmtId="164" fontId="0" fillId="4" borderId="10" xfId="1" applyFont="1" applyFill="1" applyBorder="1"/>
    <xf numFmtId="164" fontId="0" fillId="4" borderId="12" xfId="1" applyFont="1" applyFill="1" applyBorder="1" applyAlignment="1">
      <alignment vertical="center"/>
    </xf>
    <xf numFmtId="164" fontId="0" fillId="4" borderId="9" xfId="1" applyFont="1" applyFill="1" applyBorder="1" applyAlignment="1">
      <alignment vertical="center"/>
    </xf>
    <xf numFmtId="164" fontId="0" fillId="4" borderId="10" xfId="1" applyFont="1" applyFill="1" applyBorder="1" applyAlignment="1">
      <alignment vertical="center"/>
    </xf>
    <xf numFmtId="164" fontId="0" fillId="4" borderId="5" xfId="1" applyFont="1" applyFill="1" applyBorder="1"/>
    <xf numFmtId="164" fontId="0" fillId="4" borderId="7" xfId="1" applyFont="1" applyFill="1" applyBorder="1"/>
    <xf numFmtId="3" fontId="0" fillId="4" borderId="5" xfId="0" applyNumberFormat="1" applyFill="1" applyBorder="1"/>
    <xf numFmtId="3" fontId="0" fillId="4" borderId="6" xfId="0" applyNumberFormat="1" applyFill="1" applyBorder="1"/>
    <xf numFmtId="3" fontId="0" fillId="4" borderId="14" xfId="0" applyNumberFormat="1" applyFill="1" applyBorder="1"/>
    <xf numFmtId="0" fontId="0" fillId="4" borderId="8" xfId="0" applyFill="1" applyBorder="1"/>
    <xf numFmtId="0" fontId="0" fillId="4" borderId="9" xfId="0" applyFill="1" applyBorder="1"/>
    <xf numFmtId="0" fontId="0" fillId="4" borderId="10" xfId="0" applyFill="1" applyBorder="1"/>
    <xf numFmtId="0" fontId="4" fillId="4" borderId="4" xfId="0" applyFont="1" applyFill="1" applyBorder="1"/>
    <xf numFmtId="9" fontId="0" fillId="0" borderId="8" xfId="2" applyFont="1" applyBorder="1"/>
    <xf numFmtId="164" fontId="0" fillId="4" borderId="4" xfId="1" applyFont="1" applyFill="1" applyBorder="1"/>
    <xf numFmtId="0" fontId="2" fillId="2" borderId="1" xfId="0" applyFont="1" applyFill="1" applyBorder="1"/>
    <xf numFmtId="0" fontId="0" fillId="0" borderId="22" xfId="0" applyBorder="1"/>
    <xf numFmtId="164" fontId="0" fillId="4" borderId="20" xfId="1" applyFont="1" applyFill="1" applyBorder="1"/>
    <xf numFmtId="164" fontId="0" fillId="0" borderId="13" xfId="1" applyFont="1" applyFill="1" applyBorder="1"/>
    <xf numFmtId="164" fontId="0" fillId="0" borderId="14" xfId="1" applyFont="1" applyFill="1" applyBorder="1"/>
    <xf numFmtId="0" fontId="3" fillId="2" borderId="23" xfId="0" applyFont="1" applyFill="1" applyBorder="1"/>
    <xf numFmtId="0" fontId="0" fillId="0" borderId="24" xfId="0" applyBorder="1"/>
    <xf numFmtId="0" fontId="0" fillId="0" borderId="25" xfId="0" applyBorder="1"/>
    <xf numFmtId="0" fontId="0" fillId="0" borderId="26" xfId="0" applyBorder="1"/>
    <xf numFmtId="0" fontId="0" fillId="0" borderId="27" xfId="0" applyFill="1" applyBorder="1"/>
    <xf numFmtId="0" fontId="0" fillId="0" borderId="23" xfId="0" applyBorder="1"/>
    <xf numFmtId="9" fontId="0" fillId="4" borderId="8" xfId="2" applyFont="1" applyFill="1" applyBorder="1"/>
    <xf numFmtId="9" fontId="0" fillId="4" borderId="9" xfId="2" applyFont="1" applyFill="1" applyBorder="1"/>
    <xf numFmtId="9" fontId="0" fillId="4" borderId="10" xfId="2" applyFont="1" applyFill="1" applyBorder="1"/>
    <xf numFmtId="9" fontId="0" fillId="0" borderId="16" xfId="2" applyFont="1" applyBorder="1"/>
    <xf numFmtId="9" fontId="0" fillId="4" borderId="1" xfId="0" applyNumberFormat="1" applyFill="1" applyBorder="1"/>
    <xf numFmtId="164" fontId="0" fillId="0" borderId="13" xfId="0" applyNumberFormat="1" applyBorder="1"/>
    <xf numFmtId="0" fontId="2" fillId="2" borderId="28" xfId="0" applyFont="1" applyFill="1" applyBorder="1" applyAlignment="1">
      <alignment horizontal="center" vertical="center"/>
    </xf>
    <xf numFmtId="164" fontId="0" fillId="0" borderId="29" xfId="0" applyNumberFormat="1" applyBorder="1"/>
    <xf numFmtId="164" fontId="0" fillId="0" borderId="30" xfId="0" applyNumberFormat="1" applyBorder="1"/>
    <xf numFmtId="164" fontId="0" fillId="0" borderId="31" xfId="0" applyNumberFormat="1" applyBorder="1"/>
    <xf numFmtId="164" fontId="0" fillId="0" borderId="28" xfId="0" applyNumberFormat="1" applyBorder="1"/>
    <xf numFmtId="0" fontId="2" fillId="2" borderId="1" xfId="0" applyFont="1" applyFill="1" applyBorder="1" applyAlignment="1">
      <alignment horizontal="center" vertical="center"/>
    </xf>
    <xf numFmtId="9" fontId="0" fillId="0" borderId="12" xfId="2" applyFont="1" applyBorder="1"/>
    <xf numFmtId="9" fontId="0" fillId="0" borderId="10" xfId="2" applyFont="1" applyBorder="1"/>
    <xf numFmtId="9" fontId="0" fillId="0" borderId="1" xfId="2" applyFont="1" applyBorder="1"/>
    <xf numFmtId="164" fontId="0" fillId="0" borderId="32" xfId="0" applyNumberFormat="1" applyBorder="1"/>
    <xf numFmtId="1" fontId="2" fillId="3" borderId="16" xfId="0" applyNumberFormat="1" applyFont="1" applyFill="1" applyBorder="1"/>
    <xf numFmtId="9" fontId="2" fillId="3" borderId="9" xfId="2" applyFont="1" applyFill="1" applyBorder="1"/>
    <xf numFmtId="0" fontId="0" fillId="0" borderId="27" xfId="0" applyBorder="1"/>
    <xf numFmtId="0" fontId="0" fillId="0" borderId="25" xfId="0" applyFill="1" applyBorder="1"/>
    <xf numFmtId="0" fontId="0" fillId="0" borderId="33" xfId="0" applyFill="1" applyBorder="1"/>
    <xf numFmtId="0" fontId="0" fillId="0" borderId="34" xfId="0" applyBorder="1"/>
    <xf numFmtId="0" fontId="0" fillId="0" borderId="33" xfId="0" applyBorder="1"/>
    <xf numFmtId="1" fontId="2" fillId="3" borderId="9" xfId="0" applyNumberFormat="1" applyFont="1" applyFill="1" applyBorder="1"/>
    <xf numFmtId="9" fontId="0" fillId="0" borderId="11" xfId="2" applyFont="1" applyBorder="1"/>
    <xf numFmtId="1" fontId="0" fillId="0" borderId="12" xfId="0" applyNumberFormat="1" applyBorder="1"/>
    <xf numFmtId="164" fontId="2" fillId="3" borderId="11" xfId="0" applyNumberFormat="1" applyFont="1" applyFill="1" applyBorder="1"/>
    <xf numFmtId="0" fontId="5" fillId="0" borderId="1" xfId="0" applyFont="1" applyBorder="1"/>
    <xf numFmtId="0" fontId="3" fillId="2" borderId="2" xfId="0" applyFont="1" applyFill="1" applyBorder="1" applyAlignment="1">
      <alignment horizontal="center"/>
    </xf>
    <xf numFmtId="0" fontId="3" fillId="2" borderId="18" xfId="0" applyFont="1" applyFill="1" applyBorder="1" applyAlignment="1">
      <alignment horizontal="center"/>
    </xf>
    <xf numFmtId="0" fontId="3" fillId="2" borderId="3" xfId="0" applyFont="1" applyFill="1" applyBorder="1" applyAlignment="1">
      <alignment horizontal="center"/>
    </xf>
  </cellXfs>
  <cellStyles count="3">
    <cellStyle name="Monétaire" xfId="1" builtinId="4"/>
    <cellStyle name="Normal" xfId="0" builtinId="0"/>
    <cellStyle name="Pourcentage" xfId="2" builtinId="5"/>
  </cellStyles>
  <dxfs count="5">
    <dxf>
      <fill>
        <patternFill>
          <bgColor rgb="FFC00000"/>
        </patternFill>
      </fill>
    </dxf>
    <dxf>
      <font>
        <color theme="0"/>
      </font>
      <fill>
        <patternFill>
          <bgColor rgb="FFC00000"/>
        </patternFill>
      </fill>
    </dxf>
    <dxf>
      <fill>
        <patternFill>
          <bgColor rgb="FFC00000"/>
        </patternFill>
      </fill>
    </dxf>
    <dxf>
      <font>
        <color theme="0"/>
      </font>
      <fill>
        <patternFill>
          <bgColor rgb="FFC00000"/>
        </patternFill>
      </fill>
    </dxf>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56F7-A946-BDE6-CAB5C5027F31}"/>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56F7-A946-BDE6-CAB5C5027F31}"/>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56F7-A946-BDE6-CAB5C5027F31}"/>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'Point mort et prix'!$K$3:$K$5</c:f>
              <c:strCache>
                <c:ptCount val="3"/>
                <c:pt idx="0">
                  <c:v>Total droits et traduction</c:v>
                </c:pt>
                <c:pt idx="1">
                  <c:v>Total frais généraux</c:v>
                </c:pt>
                <c:pt idx="2">
                  <c:v>Total fabrication</c:v>
                </c:pt>
              </c:strCache>
            </c:strRef>
          </c:cat>
          <c:val>
            <c:numRef>
              <c:f>'Point mort et prix'!$M$3:$M$5</c:f>
              <c:numCache>
                <c:formatCode>0%</c:formatCode>
                <c:ptCount val="3"/>
                <c:pt idx="0">
                  <c:v>0</c:v>
                </c:pt>
                <c:pt idx="1">
                  <c:v>0</c:v>
                </c:pt>
                <c:pt idx="2">
                  <c:v>0</c:v>
                </c:pt>
              </c:numCache>
            </c:numRef>
          </c:val>
          <c:extLst>
            <c:ext xmlns:c16="http://schemas.microsoft.com/office/drawing/2014/chart" uri="{C3380CC4-5D6E-409C-BE32-E72D297353CC}">
              <c16:uniqueId val="{00000000-59A2-4D0D-8B1F-650BF8B96AB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2"/>
              </a:solidFill>
              <a:ln w="19050">
                <a:solidFill>
                  <a:schemeClr val="lt1"/>
                </a:solidFill>
              </a:ln>
              <a:effectLst/>
            </c:spPr>
            <c:extLst>
              <c:ext xmlns:c16="http://schemas.microsoft.com/office/drawing/2014/chart" uri="{C3380CC4-5D6E-409C-BE32-E72D297353CC}">
                <c16:uniqueId val="{00000001-F8F6-2B45-9B61-74C001F23FBA}"/>
              </c:ext>
            </c:extLst>
          </c:dPt>
          <c:dPt>
            <c:idx val="1"/>
            <c:bubble3D val="0"/>
            <c:spPr>
              <a:solidFill>
                <a:schemeClr val="accent4"/>
              </a:solidFill>
              <a:ln w="19050">
                <a:solidFill>
                  <a:schemeClr val="lt1"/>
                </a:solidFill>
              </a:ln>
              <a:effectLst/>
            </c:spPr>
            <c:extLst>
              <c:ext xmlns:c16="http://schemas.microsoft.com/office/drawing/2014/chart" uri="{C3380CC4-5D6E-409C-BE32-E72D297353CC}">
                <c16:uniqueId val="{00000003-F8F6-2B45-9B61-74C001F23FBA}"/>
              </c:ext>
            </c:extLst>
          </c:dPt>
          <c:dPt>
            <c:idx val="2"/>
            <c:bubble3D val="0"/>
            <c:spPr>
              <a:solidFill>
                <a:schemeClr val="accent6"/>
              </a:solidFill>
              <a:ln w="19050">
                <a:solidFill>
                  <a:schemeClr val="lt1"/>
                </a:solidFill>
              </a:ln>
              <a:effectLst/>
            </c:spPr>
            <c:extLst>
              <c:ext xmlns:c16="http://schemas.microsoft.com/office/drawing/2014/chart" uri="{C3380CC4-5D6E-409C-BE32-E72D297353CC}">
                <c16:uniqueId val="{00000005-F8F6-2B45-9B61-74C001F23FBA}"/>
              </c:ext>
            </c:extLst>
          </c:dPt>
          <c:dPt>
            <c:idx val="3"/>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7-F8F6-2B45-9B61-74C001F23FBA}"/>
              </c:ext>
            </c:extLst>
          </c:dPt>
          <c:dPt>
            <c:idx val="4"/>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09-F8F6-2B45-9B61-74C001F23FBA}"/>
              </c:ext>
            </c:extLst>
          </c:dPt>
          <c:dPt>
            <c:idx val="5"/>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0B-F8F6-2B45-9B61-74C001F23FBA}"/>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fr-FR"/>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'Point mort et prix'!$K$24:$K$29</c:f>
              <c:strCache>
                <c:ptCount val="6"/>
                <c:pt idx="0">
                  <c:v>Droit d'auteur</c:v>
                </c:pt>
                <c:pt idx="1">
                  <c:v>Fabrication et autres charges</c:v>
                </c:pt>
                <c:pt idx="2">
                  <c:v>Editeur</c:v>
                </c:pt>
                <c:pt idx="3">
                  <c:v>Diffusion</c:v>
                </c:pt>
                <c:pt idx="4">
                  <c:v>Distribution</c:v>
                </c:pt>
                <c:pt idx="5">
                  <c:v>Points de ventes</c:v>
                </c:pt>
              </c:strCache>
            </c:strRef>
          </c:cat>
          <c:val>
            <c:numRef>
              <c:f>'Point mort et prix'!$M$24:$M$29</c:f>
              <c:numCache>
                <c:formatCode>0%</c:formatCode>
                <c:ptCount val="6"/>
                <c:pt idx="0">
                  <c:v>0</c:v>
                </c:pt>
                <c:pt idx="1">
                  <c:v>0</c:v>
                </c:pt>
                <c:pt idx="2">
                  <c:v>0</c:v>
                </c:pt>
                <c:pt idx="3">
                  <c:v>0</c:v>
                </c:pt>
                <c:pt idx="4">
                  <c:v>0</c:v>
                </c:pt>
                <c:pt idx="5">
                  <c:v>0</c:v>
                </c:pt>
              </c:numCache>
            </c:numRef>
          </c:val>
          <c:extLst>
            <c:ext xmlns:c16="http://schemas.microsoft.com/office/drawing/2014/chart" uri="{C3380CC4-5D6E-409C-BE32-E72D297353CC}">
              <c16:uniqueId val="{00000000-5307-4ABA-889F-AE1BBDF7E5D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fr-FR"/>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solidFill>
      <a:round/>
    </a:ln>
    <a:effectLst/>
  </c:spPr>
  <c:txPr>
    <a:bodyPr/>
    <a:lstStyle/>
    <a:p>
      <a:pPr>
        <a:defRPr/>
      </a:pPr>
      <a:endParaRPr lang="fr-FR"/>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10</xdr:col>
      <xdr:colOff>7621</xdr:colOff>
      <xdr:row>7</xdr:row>
      <xdr:rowOff>7992</xdr:rowOff>
    </xdr:from>
    <xdr:to>
      <xdr:col>13</xdr:col>
      <xdr:colOff>9294</xdr:colOff>
      <xdr:row>21</xdr:row>
      <xdr:rowOff>26206</xdr:rowOff>
    </xdr:to>
    <xdr:graphicFrame macro="">
      <xdr:nvGraphicFramePr>
        <xdr:cNvPr id="3" name="Graphique 2">
          <a:extLst>
            <a:ext uri="{FF2B5EF4-FFF2-40B4-BE49-F238E27FC236}">
              <a16:creationId xmlns:a16="http://schemas.microsoft.com/office/drawing/2014/main" id="{365AD242-75D8-4FEC-B66E-4C5A5DFA063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10965</xdr:colOff>
      <xdr:row>31</xdr:row>
      <xdr:rowOff>9291</xdr:rowOff>
    </xdr:from>
    <xdr:to>
      <xdr:col>13</xdr:col>
      <xdr:colOff>9294</xdr:colOff>
      <xdr:row>46</xdr:row>
      <xdr:rowOff>39771</xdr:rowOff>
    </xdr:to>
    <xdr:graphicFrame macro="">
      <xdr:nvGraphicFramePr>
        <xdr:cNvPr id="4" name="Graphique 3">
          <a:extLst>
            <a:ext uri="{FF2B5EF4-FFF2-40B4-BE49-F238E27FC236}">
              <a16:creationId xmlns:a16="http://schemas.microsoft.com/office/drawing/2014/main" id="{3D701D53-3A09-4453-B5CC-1EC4D7293A5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1</xdr:colOff>
      <xdr:row>29</xdr:row>
      <xdr:rowOff>9293</xdr:rowOff>
    </xdr:from>
    <xdr:to>
      <xdr:col>8</xdr:col>
      <xdr:colOff>516717</xdr:colOff>
      <xdr:row>51</xdr:row>
      <xdr:rowOff>9408</xdr:rowOff>
    </xdr:to>
    <xdr:sp macro="" textlink="">
      <xdr:nvSpPr>
        <xdr:cNvPr id="5" name="ZoneTexte 4">
          <a:extLst>
            <a:ext uri="{FF2B5EF4-FFF2-40B4-BE49-F238E27FC236}">
              <a16:creationId xmlns:a16="http://schemas.microsoft.com/office/drawing/2014/main" id="{E0A67509-214B-40AC-98A9-0364809418C8}"/>
            </a:ext>
          </a:extLst>
        </xdr:cNvPr>
        <xdr:cNvSpPr txBox="1"/>
      </xdr:nvSpPr>
      <xdr:spPr>
        <a:xfrm>
          <a:off x="790223" y="5427960"/>
          <a:ext cx="8719975" cy="394181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1100" b="1">
              <a:solidFill>
                <a:srgbClr val="FF0000"/>
              </a:solidFill>
            </a:rPr>
            <a:t>Utilisation des</a:t>
          </a:r>
          <a:r>
            <a:rPr lang="fr-FR" sz="1100" b="1" baseline="0">
              <a:solidFill>
                <a:srgbClr val="FF0000"/>
              </a:solidFill>
            </a:rPr>
            <a:t> tableaux</a:t>
          </a:r>
        </a:p>
        <a:p>
          <a:endParaRPr lang="fr-FR" sz="1100" baseline="0"/>
        </a:p>
        <a:p>
          <a:r>
            <a:rPr lang="fr-FR" sz="1100" baseline="0"/>
            <a:t>Les </a:t>
          </a:r>
          <a:r>
            <a:rPr lang="fr-FR" sz="1100" baseline="0">
              <a:solidFill>
                <a:schemeClr val="tx1"/>
              </a:solidFill>
            </a:rPr>
            <a:t>calculs dans les </a:t>
          </a:r>
          <a:r>
            <a:rPr lang="fr-FR" sz="1100" baseline="0"/>
            <a:t>tableaux ci-dessus sont entièrement automatisés. </a:t>
          </a:r>
          <a:r>
            <a:rPr lang="fr-FR" sz="1100" b="1" baseline="0">
              <a:solidFill>
                <a:srgbClr val="FF0000"/>
              </a:solidFill>
            </a:rPr>
            <a:t>Merci de ne remplir que les cases en vert clair.</a:t>
          </a:r>
        </a:p>
        <a:p>
          <a:endParaRPr lang="fr-FR" sz="1100" b="0" baseline="0"/>
        </a:p>
        <a:p>
          <a:r>
            <a:rPr lang="fr-FR" sz="1100" b="0" baseline="0"/>
            <a:t>Les tableaux </a:t>
          </a:r>
          <a:r>
            <a:rPr lang="fr-FR" sz="1100" b="0" i="1" baseline="0"/>
            <a:t>Droits et Traduction</a:t>
          </a:r>
          <a:r>
            <a:rPr lang="fr-FR" sz="1100" b="0" baseline="0"/>
            <a:t>, </a:t>
          </a:r>
          <a:r>
            <a:rPr lang="fr-FR" sz="1100" b="0" i="1" baseline="0"/>
            <a:t>Frais généraux </a:t>
          </a:r>
          <a:r>
            <a:rPr lang="fr-FR" sz="1100" b="0" baseline="0"/>
            <a:t>et </a:t>
          </a:r>
          <a:r>
            <a:rPr lang="fr-FR" sz="1100" b="0" i="1" baseline="0"/>
            <a:t>Fabrication</a:t>
          </a:r>
          <a:r>
            <a:rPr lang="fr-FR" sz="1100" b="0" baseline="0"/>
            <a:t> servent à définir les coûts de production et de communication du titre concerné.</a:t>
          </a:r>
        </a:p>
        <a:p>
          <a:endParaRPr lang="fr-FR" sz="1100" b="0" baseline="0"/>
        </a:p>
        <a:p>
          <a:r>
            <a:rPr lang="fr-FR" sz="1100" b="0" baseline="0"/>
            <a:t>Le tableau </a:t>
          </a:r>
          <a:r>
            <a:rPr lang="fr-FR" sz="1100" b="0" i="1" baseline="0"/>
            <a:t>Données techniques </a:t>
          </a:r>
          <a:r>
            <a:rPr lang="fr-FR" sz="1100" b="0" baseline="0"/>
            <a:t>permet de collecter les informations techniques du livre. </a:t>
          </a:r>
        </a:p>
        <a:p>
          <a:r>
            <a:rPr lang="fr-FR" sz="1100" b="0" baseline="0"/>
            <a:t>Si vous intégrez le nombre de caractères de l'ouvrage, les coûts de préparation et de correction de copie se calculent automatiquement dans le tableau fabrication. Nous avons retenu pour ces calculs les taux moyens en vigueur :</a:t>
          </a:r>
        </a:p>
        <a:p>
          <a:r>
            <a:rPr lang="fr-FR" sz="1100" b="0" baseline="0"/>
            <a:t>- pour la préparation de copie : 20 € les 7 000 caractères</a:t>
          </a:r>
        </a:p>
        <a:p>
          <a:r>
            <a:rPr lang="fr-FR" sz="1100" b="0" baseline="0"/>
            <a:t>- pour la correction de copie : 20 € les 15 000 caractères</a:t>
          </a:r>
        </a:p>
        <a:p>
          <a:endParaRPr lang="fr-FR" sz="1100" b="1" baseline="0"/>
        </a:p>
        <a:p>
          <a:r>
            <a:rPr lang="fr-FR" sz="1100"/>
            <a:t>Le tableau </a:t>
          </a:r>
          <a:r>
            <a:rPr lang="fr-FR" sz="1100" i="1"/>
            <a:t>Détermination du tirage </a:t>
          </a:r>
          <a:r>
            <a:rPr lang="fr-FR" sz="1100"/>
            <a:t>permet de définir le nombre de titres réellement commercialisé.</a:t>
          </a:r>
        </a:p>
        <a:p>
          <a:endParaRPr lang="fr-FR" sz="1100"/>
        </a:p>
        <a:p>
          <a:r>
            <a:rPr lang="fr-FR" sz="1100"/>
            <a:t>Dans</a:t>
          </a:r>
          <a:r>
            <a:rPr lang="fr-FR" sz="1100" baseline="0"/>
            <a:t> l</a:t>
          </a:r>
          <a:r>
            <a:rPr lang="fr-FR" sz="1100"/>
            <a:t>e tableau </a:t>
          </a:r>
          <a:r>
            <a:rPr lang="fr-FR" sz="1100" i="1"/>
            <a:t>Détermination du prix</a:t>
          </a:r>
          <a:r>
            <a:rPr lang="fr-FR" sz="1100"/>
            <a:t>, il s'agit, à l'aide du coefficient multiplicateur, de tester vos</a:t>
          </a:r>
          <a:r>
            <a:rPr lang="fr-FR" sz="1100" baseline="0"/>
            <a:t> hypothèses de prix.</a:t>
          </a:r>
        </a:p>
        <a:p>
          <a:endParaRPr lang="fr-FR" sz="1100" baseline="0"/>
        </a:p>
        <a:p>
          <a:r>
            <a:rPr lang="fr-FR" sz="1100" baseline="0"/>
            <a:t>Le tableau </a:t>
          </a:r>
          <a:r>
            <a:rPr lang="fr-FR" sz="1100" i="1" baseline="0"/>
            <a:t>Commissions et Retours </a:t>
          </a:r>
          <a:r>
            <a:rPr lang="fr-FR" sz="1100" baseline="0"/>
            <a:t>permet d'évaluer le poids des rémunérations et commissions du livre : proportion des droits d'auteur, coût de la diffusion-distribution, moyenne des remises consenties, taux de retour estimé.</a:t>
          </a:r>
        </a:p>
        <a:p>
          <a:endParaRPr lang="fr-FR" sz="1100" baseline="0"/>
        </a:p>
        <a:p>
          <a:r>
            <a:rPr lang="fr-FR" sz="1100" baseline="0"/>
            <a:t>Le tableau </a:t>
          </a:r>
          <a:r>
            <a:rPr lang="fr-FR" sz="1100" i="1" baseline="0"/>
            <a:t>Synthèse</a:t>
          </a:r>
          <a:r>
            <a:rPr lang="fr-FR" sz="1100" baseline="0"/>
            <a:t> permet de constater le point mort de l'ouvrage et le niveau de mise en place nécessaire pour atteindre ce point mort. Cet indicateur prend en compte le taux de retour moyen. </a:t>
          </a:r>
          <a:r>
            <a:rPr lang="fr-FR" sz="1100" b="1" baseline="0">
              <a:solidFill>
                <a:srgbClr val="FF0000"/>
              </a:solidFill>
            </a:rPr>
            <a:t>Si ces cases deviennent rouges</a:t>
          </a:r>
          <a:r>
            <a:rPr lang="fr-FR" sz="1100" baseline="0"/>
            <a:t>, c'est que le tirage, le prix de vente ou la répartition des commissions et retours sont à ajuster.</a:t>
          </a: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31468B-1F4F-42C2-B76B-DAC5EB509FFF}">
  <dimension ref="B1:M34"/>
  <sheetViews>
    <sheetView tabSelected="1" topLeftCell="A24" zoomScale="81" zoomScaleNormal="145" workbookViewId="0">
      <selection activeCell="F27" sqref="F27"/>
    </sheetView>
  </sheetViews>
  <sheetFormatPr baseColWidth="10" defaultRowHeight="15" x14ac:dyDescent="0.2"/>
  <cols>
    <col min="2" max="2" width="25.33203125" bestFit="1" customWidth="1"/>
    <col min="3" max="3" width="10.6640625" bestFit="1" customWidth="1"/>
    <col min="4" max="4" width="5.5" bestFit="1" customWidth="1"/>
    <col min="5" max="5" width="26" bestFit="1" customWidth="1"/>
    <col min="6" max="6" width="10.6640625" bestFit="1" customWidth="1"/>
    <col min="7" max="7" width="5.5" customWidth="1"/>
    <col min="8" max="8" width="35.83203125" bestFit="1" customWidth="1"/>
    <col min="9" max="9" width="10.6640625" bestFit="1" customWidth="1"/>
    <col min="10" max="10" width="8.5" customWidth="1"/>
    <col min="11" max="11" width="46.33203125" bestFit="1" customWidth="1"/>
  </cols>
  <sheetData>
    <row r="1" spans="2:13" ht="16" thickBot="1" x14ac:dyDescent="0.25"/>
    <row r="2" spans="2:13" ht="16" thickBot="1" x14ac:dyDescent="0.25">
      <c r="B2" s="84" t="s">
        <v>46</v>
      </c>
      <c r="C2" s="85"/>
      <c r="D2" s="85"/>
      <c r="E2" s="85"/>
      <c r="F2" s="85"/>
      <c r="G2" s="85"/>
      <c r="H2" s="85"/>
      <c r="I2" s="86"/>
      <c r="K2" s="45" t="s">
        <v>48</v>
      </c>
      <c r="L2" s="62" t="s">
        <v>45</v>
      </c>
      <c r="M2" s="67" t="s">
        <v>50</v>
      </c>
    </row>
    <row r="3" spans="2:13" ht="16" thickBot="1" x14ac:dyDescent="0.25">
      <c r="B3" s="25"/>
      <c r="C3" s="2"/>
      <c r="D3" s="2"/>
      <c r="E3" s="2"/>
      <c r="F3" s="2"/>
      <c r="G3" s="2"/>
      <c r="H3" s="2"/>
      <c r="I3" s="26"/>
      <c r="K3" s="18" t="str">
        <f>B10</f>
        <v>Total droits et traduction</v>
      </c>
      <c r="L3" s="63">
        <f>C10</f>
        <v>0</v>
      </c>
      <c r="M3" s="68" t="e">
        <f>L3/$L$6</f>
        <v>#DIV/0!</v>
      </c>
    </row>
    <row r="4" spans="2:13" ht="16" thickBot="1" x14ac:dyDescent="0.25">
      <c r="B4" s="8" t="s">
        <v>66</v>
      </c>
      <c r="C4" s="14" t="s">
        <v>4</v>
      </c>
      <c r="D4" s="2"/>
      <c r="E4" s="8" t="s">
        <v>12</v>
      </c>
      <c r="F4" s="6" t="s">
        <v>4</v>
      </c>
      <c r="G4" s="2"/>
      <c r="H4" s="8" t="s">
        <v>9</v>
      </c>
      <c r="I4" s="6" t="s">
        <v>4</v>
      </c>
      <c r="K4" s="10" t="str">
        <f>E10</f>
        <v>Total frais généraux</v>
      </c>
      <c r="L4" s="64">
        <f>F10</f>
        <v>0</v>
      </c>
      <c r="M4" s="24" t="e">
        <f>L4/$L$6</f>
        <v>#DIV/0!</v>
      </c>
    </row>
    <row r="5" spans="2:13" ht="16" thickBot="1" x14ac:dyDescent="0.25">
      <c r="B5" s="9" t="s">
        <v>2</v>
      </c>
      <c r="C5" s="28"/>
      <c r="D5" s="2"/>
      <c r="E5" s="9" t="s">
        <v>13</v>
      </c>
      <c r="F5" s="31"/>
      <c r="G5" s="2"/>
      <c r="H5" s="9" t="s">
        <v>5</v>
      </c>
      <c r="I5" s="34"/>
      <c r="K5" s="11" t="str">
        <f>H11</f>
        <v>Total fabrication</v>
      </c>
      <c r="L5" s="65">
        <f>I11</f>
        <v>0</v>
      </c>
      <c r="M5" s="69" t="e">
        <f>L5/$L$6</f>
        <v>#DIV/0!</v>
      </c>
    </row>
    <row r="6" spans="2:13" ht="16" thickBot="1" x14ac:dyDescent="0.25">
      <c r="B6" s="10" t="s">
        <v>59</v>
      </c>
      <c r="C6" s="29"/>
      <c r="D6" s="2"/>
      <c r="E6" s="10" t="s">
        <v>10</v>
      </c>
      <c r="F6" s="32"/>
      <c r="G6" s="2"/>
      <c r="H6" s="11" t="s">
        <v>6</v>
      </c>
      <c r="I6" s="35"/>
      <c r="K6" s="12" t="s">
        <v>49</v>
      </c>
      <c r="L6" s="66">
        <f>SUM(L3:L5)</f>
        <v>0</v>
      </c>
      <c r="M6" s="70" t="e">
        <f>L6/$L$6</f>
        <v>#DIV/0!</v>
      </c>
    </row>
    <row r="7" spans="2:13" x14ac:dyDescent="0.2">
      <c r="B7" s="10" t="s">
        <v>1</v>
      </c>
      <c r="C7" s="29"/>
      <c r="D7" s="2"/>
      <c r="E7" s="10" t="s">
        <v>15</v>
      </c>
      <c r="F7" s="32"/>
      <c r="G7" s="2"/>
      <c r="H7" s="18" t="s">
        <v>57</v>
      </c>
      <c r="I7" s="48">
        <f>(C14/7000)*20</f>
        <v>0</v>
      </c>
    </row>
    <row r="8" spans="2:13" ht="16" thickBot="1" x14ac:dyDescent="0.25">
      <c r="B8" s="10" t="s">
        <v>0</v>
      </c>
      <c r="C8" s="29"/>
      <c r="D8" s="2"/>
      <c r="E8" s="10" t="s">
        <v>14</v>
      </c>
      <c r="F8" s="32"/>
      <c r="G8" s="2"/>
      <c r="H8" s="13" t="s">
        <v>11</v>
      </c>
      <c r="I8" s="49">
        <f>(C14/15000)*20</f>
        <v>0</v>
      </c>
    </row>
    <row r="9" spans="2:13" ht="16" thickBot="1" x14ac:dyDescent="0.25">
      <c r="B9" s="11" t="s">
        <v>3</v>
      </c>
      <c r="C9" s="30"/>
      <c r="D9" s="2"/>
      <c r="E9" s="11" t="s">
        <v>17</v>
      </c>
      <c r="F9" s="33"/>
      <c r="G9" s="2"/>
      <c r="H9" s="46" t="s">
        <v>7</v>
      </c>
      <c r="I9" s="47"/>
    </row>
    <row r="10" spans="2:13" ht="16" thickBot="1" x14ac:dyDescent="0.25">
      <c r="B10" s="12" t="s">
        <v>58</v>
      </c>
      <c r="C10" s="15">
        <f>SUM(C5:C9)</f>
        <v>0</v>
      </c>
      <c r="D10" s="2"/>
      <c r="E10" s="12" t="s">
        <v>16</v>
      </c>
      <c r="F10" s="16">
        <f>SUM(F5:F9)</f>
        <v>0</v>
      </c>
      <c r="G10" s="2"/>
      <c r="H10" s="12" t="s">
        <v>47</v>
      </c>
      <c r="I10" s="44"/>
    </row>
    <row r="11" spans="2:13" ht="16" thickBot="1" x14ac:dyDescent="0.25">
      <c r="B11" s="25"/>
      <c r="C11" s="2"/>
      <c r="D11" s="2"/>
      <c r="E11" s="2"/>
      <c r="F11" s="2"/>
      <c r="G11" s="2"/>
      <c r="H11" s="12" t="s">
        <v>8</v>
      </c>
      <c r="I11" s="7">
        <f>SUM(I5:I9)-I10</f>
        <v>0</v>
      </c>
    </row>
    <row r="12" spans="2:13" ht="16" thickBot="1" x14ac:dyDescent="0.25">
      <c r="B12" s="25"/>
      <c r="C12" s="2"/>
      <c r="D12" s="2"/>
      <c r="E12" s="2"/>
      <c r="F12" s="2"/>
      <c r="G12" s="2"/>
      <c r="H12" s="2"/>
      <c r="I12" s="26"/>
    </row>
    <row r="13" spans="2:13" ht="16" thickBot="1" x14ac:dyDescent="0.25">
      <c r="B13" s="8" t="s">
        <v>28</v>
      </c>
      <c r="C13" s="6" t="s">
        <v>21</v>
      </c>
      <c r="D13" s="2"/>
      <c r="E13" s="8" t="s">
        <v>44</v>
      </c>
      <c r="F13" s="14" t="s">
        <v>21</v>
      </c>
      <c r="G13" s="2"/>
      <c r="H13" s="8" t="s">
        <v>22</v>
      </c>
      <c r="I13" s="6" t="s">
        <v>27</v>
      </c>
    </row>
    <row r="14" spans="2:13" ht="16" thickBot="1" x14ac:dyDescent="0.25">
      <c r="B14" s="9" t="s">
        <v>60</v>
      </c>
      <c r="C14" s="36"/>
      <c r="D14" s="2"/>
      <c r="E14" s="9" t="s">
        <v>20</v>
      </c>
      <c r="F14" s="39"/>
      <c r="G14" s="2"/>
      <c r="H14" s="19" t="s">
        <v>23</v>
      </c>
      <c r="I14" s="20" t="str">
        <f>IF(F14=0,"",(C10+I11+F10)/F17)</f>
        <v/>
      </c>
    </row>
    <row r="15" spans="2:13" ht="16" thickBot="1" x14ac:dyDescent="0.25">
      <c r="B15" s="10" t="s">
        <v>29</v>
      </c>
      <c r="C15" s="37"/>
      <c r="D15" s="2"/>
      <c r="E15" s="10" t="s">
        <v>18</v>
      </c>
      <c r="F15" s="40"/>
      <c r="G15" s="2"/>
      <c r="H15" s="12" t="s">
        <v>26</v>
      </c>
      <c r="I15" s="42"/>
    </row>
    <row r="16" spans="2:13" ht="16" thickBot="1" x14ac:dyDescent="0.25">
      <c r="B16" s="10" t="s">
        <v>30</v>
      </c>
      <c r="C16" s="37"/>
      <c r="D16" s="2"/>
      <c r="E16" s="11" t="s">
        <v>19</v>
      </c>
      <c r="F16" s="41"/>
      <c r="G16" s="2"/>
      <c r="H16" s="19" t="s">
        <v>25</v>
      </c>
      <c r="I16" s="20" t="str">
        <f>IF(F14=0,"",I14*I15)</f>
        <v/>
      </c>
    </row>
    <row r="17" spans="2:13" ht="16" thickBot="1" x14ac:dyDescent="0.25">
      <c r="B17" s="13" t="s">
        <v>61</v>
      </c>
      <c r="C17" s="38"/>
      <c r="D17" s="2"/>
      <c r="E17" s="83" t="s">
        <v>67</v>
      </c>
      <c r="F17" s="12">
        <f>F14-F15-F16</f>
        <v>0</v>
      </c>
      <c r="G17" s="2"/>
      <c r="H17" s="12" t="s">
        <v>24</v>
      </c>
      <c r="I17" s="7" t="str">
        <f>IF(F14=0,"",I16*1.055)</f>
        <v/>
      </c>
    </row>
    <row r="18" spans="2:13" ht="16" thickBot="1" x14ac:dyDescent="0.25">
      <c r="B18" s="25"/>
      <c r="C18" s="2"/>
      <c r="D18" s="2"/>
      <c r="E18" s="2"/>
      <c r="F18" s="2"/>
      <c r="G18" s="2"/>
      <c r="H18" s="2"/>
      <c r="I18" s="26"/>
    </row>
    <row r="19" spans="2:13" ht="16" thickBot="1" x14ac:dyDescent="0.25">
      <c r="B19" s="50" t="s">
        <v>65</v>
      </c>
      <c r="C19" s="14" t="s">
        <v>36</v>
      </c>
      <c r="D19" s="2"/>
      <c r="E19" s="8" t="s">
        <v>37</v>
      </c>
      <c r="F19" s="6" t="s">
        <v>45</v>
      </c>
      <c r="G19" s="3"/>
      <c r="H19" s="50" t="s">
        <v>41</v>
      </c>
      <c r="I19" s="14" t="s">
        <v>21</v>
      </c>
    </row>
    <row r="20" spans="2:13" x14ac:dyDescent="0.2">
      <c r="B20" s="51" t="s">
        <v>31</v>
      </c>
      <c r="C20" s="56"/>
      <c r="D20" s="2"/>
      <c r="E20" s="18" t="s">
        <v>38</v>
      </c>
      <c r="F20" s="61" t="str">
        <f>IF(F14=0,"",I16*F17)</f>
        <v/>
      </c>
      <c r="G20" s="4"/>
      <c r="H20" s="51" t="s">
        <v>24</v>
      </c>
      <c r="I20" s="23" t="str">
        <f>I17</f>
        <v/>
      </c>
    </row>
    <row r="21" spans="2:13" ht="16" thickBot="1" x14ac:dyDescent="0.25">
      <c r="B21" s="52" t="s">
        <v>32</v>
      </c>
      <c r="C21" s="57"/>
      <c r="D21" s="2"/>
      <c r="E21" s="10" t="s">
        <v>62</v>
      </c>
      <c r="F21" s="21" t="str">
        <f>IF(F14=0,"",F20*C20)</f>
        <v/>
      </c>
      <c r="G21" s="5"/>
      <c r="H21" s="53" t="str">
        <f>E17</f>
        <v>Exemplaires commercialisés</v>
      </c>
      <c r="I21" s="11">
        <f>F17</f>
        <v>0</v>
      </c>
    </row>
    <row r="22" spans="2:13" ht="16" thickBot="1" x14ac:dyDescent="0.25">
      <c r="B22" s="52" t="s">
        <v>33</v>
      </c>
      <c r="C22" s="57"/>
      <c r="D22" s="2"/>
      <c r="E22" s="10" t="s">
        <v>54</v>
      </c>
      <c r="F22" s="21" t="str">
        <f>IF(F14=0,"",(C10+I11+F10))</f>
        <v/>
      </c>
      <c r="G22" s="5"/>
      <c r="H22" s="74" t="s">
        <v>40</v>
      </c>
      <c r="I22" s="72" t="str">
        <f>IF(F14=0,"",F22/((1-C24)*I16))</f>
        <v/>
      </c>
    </row>
    <row r="23" spans="2:13" ht="16" thickBot="1" x14ac:dyDescent="0.25">
      <c r="B23" s="53" t="s">
        <v>34</v>
      </c>
      <c r="C23" s="58"/>
      <c r="D23" s="2"/>
      <c r="E23" s="10" t="s">
        <v>32</v>
      </c>
      <c r="F23" s="21" t="str">
        <f>IF(F14=0,"",F20*C21)</f>
        <v/>
      </c>
      <c r="G23" s="5"/>
      <c r="H23" s="52" t="s">
        <v>42</v>
      </c>
      <c r="I23" s="24" t="str">
        <f>IF(F14=0,"",I22/F17)</f>
        <v/>
      </c>
      <c r="K23" s="45" t="s">
        <v>53</v>
      </c>
      <c r="L23" s="62" t="s">
        <v>45</v>
      </c>
      <c r="M23" s="67" t="s">
        <v>39</v>
      </c>
    </row>
    <row r="24" spans="2:13" ht="16" thickBot="1" x14ac:dyDescent="0.25">
      <c r="B24" s="54" t="s">
        <v>35</v>
      </c>
      <c r="C24" s="59">
        <f>SUM(C20:C23)</f>
        <v>0</v>
      </c>
      <c r="D24" s="2"/>
      <c r="E24" s="10" t="s">
        <v>33</v>
      </c>
      <c r="F24" s="21" t="str">
        <f>IF(F14=0,"",C22*F20)</f>
        <v/>
      </c>
      <c r="G24" s="5"/>
      <c r="H24" s="75" t="s">
        <v>56</v>
      </c>
      <c r="I24" s="79" t="str">
        <f>IF(F14=0,"",I22/(1-C25))</f>
        <v/>
      </c>
      <c r="K24" s="9" t="s">
        <v>31</v>
      </c>
      <c r="L24" s="71" t="str">
        <f>F21</f>
        <v/>
      </c>
      <c r="M24" s="43" t="str">
        <f>IF(F14=0,"",L24/$L$30)</f>
        <v/>
      </c>
    </row>
    <row r="25" spans="2:13" ht="16" thickBot="1" x14ac:dyDescent="0.25">
      <c r="B25" s="55" t="s">
        <v>55</v>
      </c>
      <c r="C25" s="60"/>
      <c r="D25" s="2"/>
      <c r="E25" s="13" t="s">
        <v>64</v>
      </c>
      <c r="F25" s="22" t="str">
        <f>IF(F14=0,"",C23*F20)</f>
        <v/>
      </c>
      <c r="G25" s="5"/>
      <c r="H25" s="76" t="s">
        <v>42</v>
      </c>
      <c r="I25" s="80" t="str">
        <f>IF(F14=0,"",I24/I21)</f>
        <v/>
      </c>
      <c r="K25" s="10" t="s">
        <v>54</v>
      </c>
      <c r="L25" s="64" t="str">
        <f>F22</f>
        <v/>
      </c>
      <c r="M25" s="24" t="str">
        <f>IF(F14=0,"",L25/$L$30)</f>
        <v/>
      </c>
    </row>
    <row r="26" spans="2:13" x14ac:dyDescent="0.2">
      <c r="B26" s="25"/>
      <c r="C26" s="2"/>
      <c r="D26" s="2"/>
      <c r="E26" s="4"/>
      <c r="F26" s="2"/>
      <c r="G26" s="2"/>
      <c r="H26" s="77" t="s">
        <v>43</v>
      </c>
      <c r="I26" s="81" t="str">
        <f>IF(F14=0,"",I21-I22)</f>
        <v/>
      </c>
      <c r="K26" s="10" t="s">
        <v>52</v>
      </c>
      <c r="L26" s="64" t="str">
        <f>IF(F14=0,"",F20-SUM(F21:F25))</f>
        <v/>
      </c>
      <c r="M26" s="73" t="str">
        <f>IF(F14=0,"",L26/$L$30)</f>
        <v/>
      </c>
    </row>
    <row r="27" spans="2:13" ht="16" thickBot="1" x14ac:dyDescent="0.25">
      <c r="B27" s="17"/>
      <c r="C27" s="27"/>
      <c r="D27" s="27"/>
      <c r="E27" s="27"/>
      <c r="F27" s="27"/>
      <c r="G27" s="27"/>
      <c r="H27" s="78" t="s">
        <v>63</v>
      </c>
      <c r="I27" s="82" t="str">
        <f>IF(F14=0,"",(I26*I16)*(1-C24))</f>
        <v/>
      </c>
      <c r="K27" s="10" t="s">
        <v>32</v>
      </c>
      <c r="L27" s="64" t="str">
        <f>F23</f>
        <v/>
      </c>
      <c r="M27" s="24" t="str">
        <f>IF(F14=0,"",L27/$L$30)</f>
        <v/>
      </c>
    </row>
    <row r="28" spans="2:13" x14ac:dyDescent="0.2">
      <c r="K28" s="10" t="s">
        <v>33</v>
      </c>
      <c r="L28" s="64" t="str">
        <f>F24</f>
        <v/>
      </c>
      <c r="M28" s="24" t="str">
        <f>IF(F14=0,"",L28/$L$30)</f>
        <v/>
      </c>
    </row>
    <row r="29" spans="2:13" ht="16" thickBot="1" x14ac:dyDescent="0.25">
      <c r="K29" s="11" t="s">
        <v>51</v>
      </c>
      <c r="L29" s="65" t="str">
        <f>F25</f>
        <v/>
      </c>
      <c r="M29" s="69" t="str">
        <f>IF(F14=0,"",L29/$L$30)</f>
        <v/>
      </c>
    </row>
    <row r="30" spans="2:13" ht="16" thickBot="1" x14ac:dyDescent="0.25">
      <c r="K30" s="12" t="s">
        <v>45</v>
      </c>
      <c r="L30" s="66" t="str">
        <f>F20</f>
        <v/>
      </c>
      <c r="M30" s="70" t="str">
        <f>IF(F14=0,"",L30/$L$30)</f>
        <v/>
      </c>
    </row>
    <row r="33" spans="11:12" x14ac:dyDescent="0.2">
      <c r="L33" s="1"/>
    </row>
    <row r="34" spans="11:12" x14ac:dyDescent="0.2">
      <c r="K34" s="1"/>
    </row>
  </sheetData>
  <mergeCells count="1">
    <mergeCell ref="B2:I2"/>
  </mergeCells>
  <conditionalFormatting sqref="I24">
    <cfRule type="expression" dxfId="4" priority="5">
      <formula>$I$24&gt;$F$17</formula>
    </cfRule>
  </conditionalFormatting>
  <conditionalFormatting sqref="I25">
    <cfRule type="expression" dxfId="3" priority="4">
      <formula>$I$25&gt;100%</formula>
    </cfRule>
  </conditionalFormatting>
  <conditionalFormatting sqref="I22">
    <cfRule type="expression" dxfId="2" priority="3">
      <formula>$I$22&gt;$F$17</formula>
    </cfRule>
  </conditionalFormatting>
  <conditionalFormatting sqref="I23">
    <cfRule type="expression" dxfId="1" priority="2">
      <formula>$I$23&gt;100%</formula>
    </cfRule>
  </conditionalFormatting>
  <conditionalFormatting sqref="I27">
    <cfRule type="expression" dxfId="0" priority="1">
      <formula>$I$27&lt;0</formula>
    </cfRule>
  </conditionalFormatting>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9D190562616F64C8BEDC48628D7E2E1" ma:contentTypeVersion="14" ma:contentTypeDescription="Crée un document." ma:contentTypeScope="" ma:versionID="f1dc688f04c47211d6240056ea0f065d">
  <xsd:schema xmlns:xsd="http://www.w3.org/2001/XMLSchema" xmlns:xs="http://www.w3.org/2001/XMLSchema" xmlns:p="http://schemas.microsoft.com/office/2006/metadata/properties" xmlns:ns2="1794c92e-8253-4263-bf0f-9d298660d7ab" xmlns:ns3="fc2d0925-cc1a-4ea4-b04d-9a169d650346" targetNamespace="http://schemas.microsoft.com/office/2006/metadata/properties" ma:root="true" ma:fieldsID="fb0a992dabdd000acef527d6e1637431" ns2:_="" ns3:_="">
    <xsd:import namespace="1794c92e-8253-4263-bf0f-9d298660d7ab"/>
    <xsd:import namespace="fc2d0925-cc1a-4ea4-b04d-9a169d65034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Tags" minOccurs="0"/>
                <xsd:element ref="ns3:MediaServiceOCR" minOccurs="0"/>
                <xsd:element ref="ns3:MediaServiceDateTaken" minOccurs="0"/>
                <xsd:element ref="ns3:MediaServiceLocation" minOccurs="0"/>
                <xsd:element ref="ns3:date_x0020_modif" minOccurs="0"/>
                <xsd:element ref="ns3:MediaServiceGenerationTime" minOccurs="0"/>
                <xsd:element ref="ns3:MediaServiceEventHashCode" minOccurs="0"/>
                <xsd:element ref="ns3:MediaServiceAutoKeyPoints" minOccurs="0"/>
                <xsd:element ref="ns3:MediaServiceKeyPoints"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794c92e-8253-4263-bf0f-9d298660d7ab" elementFormDefault="qualified">
    <xsd:import namespace="http://schemas.microsoft.com/office/2006/documentManagement/types"/>
    <xsd:import namespace="http://schemas.microsoft.com/office/infopath/2007/PartnerControls"/>
    <xsd:element name="SharedWithUsers" ma:index="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Partagé avec dé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c2d0925-cc1a-4ea4-b04d-9a169d65034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element name="date_x0020_modif" ma:index="16" nillable="true" ma:displayName="date modif" ma:format="DateTime" ma:internalName="date_x0020_modif">
      <xsd:simpleType>
        <xsd:restriction base="dms:DateTime"/>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AutoKeyPoints" ma:index="19" nillable="true" ma:displayName="MediaServiceAutoKeyPoints" ma:hidden="true" ma:internalName="MediaServiceAutoKeyPoints" ma:readOnly="true">
      <xsd:simpleType>
        <xsd:restriction base="dms:Note"/>
      </xsd:simpleType>
    </xsd:element>
    <xsd:element name="MediaServiceKeyPoints" ma:index="20" nillable="true" ma:displayName="KeyPoints" ma:internalName="MediaServiceKeyPoints" ma:readOnly="true">
      <xsd:simpleType>
        <xsd:restriction base="dms:Note">
          <xsd:maxLength value="255"/>
        </xsd:restriction>
      </xsd:simpleType>
    </xsd:element>
    <xsd:element name="MediaLengthInSeconds" ma:index="21" nillable="true" ma:displayName="Length (seconds)"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_x0020_modif xmlns="fc2d0925-cc1a-4ea4-b04d-9a169d650346"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6AF4950-E0B6-480B-81BB-6038520C41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794c92e-8253-4263-bf0f-9d298660d7ab"/>
    <ds:schemaRef ds:uri="fc2d0925-cc1a-4ea4-b04d-9a169d6503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DEF12CF-94BA-4794-83D2-311A7EEA5906}">
  <ds:schemaRefs>
    <ds:schemaRef ds:uri="http://schemas.microsoft.com/office/2006/metadata/properties"/>
    <ds:schemaRef ds:uri="http://purl.org/dc/terms/"/>
    <ds:schemaRef ds:uri="http://schemas.microsoft.com/office/2006/documentManagement/types"/>
    <ds:schemaRef ds:uri="1794c92e-8253-4263-bf0f-9d298660d7ab"/>
    <ds:schemaRef ds:uri="http://purl.org/dc/dcmitype/"/>
    <ds:schemaRef ds:uri="http://purl.org/dc/elements/1.1/"/>
    <ds:schemaRef ds:uri="http://schemas.microsoft.com/office/infopath/2007/PartnerControls"/>
    <ds:schemaRef ds:uri="http://schemas.openxmlformats.org/package/2006/metadata/core-properties"/>
    <ds:schemaRef ds:uri="fc2d0925-cc1a-4ea4-b04d-9a169d650346"/>
    <ds:schemaRef ds:uri="http://www.w3.org/XML/1998/namespace"/>
  </ds:schemaRefs>
</ds:datastoreItem>
</file>

<file path=customXml/itemProps3.xml><?xml version="1.0" encoding="utf-8"?>
<ds:datastoreItem xmlns:ds="http://schemas.openxmlformats.org/officeDocument/2006/customXml" ds:itemID="{74817720-BCAF-4D1D-9586-D1707C8DCFC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vt:i4>
      </vt:variant>
    </vt:vector>
  </HeadingPairs>
  <TitlesOfParts>
    <vt:vector size="1" baseType="lpstr">
      <vt:lpstr>Point mort et prix</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Katy-Lise Atamian</cp:lastModifiedBy>
  <dcterms:created xsi:type="dcterms:W3CDTF">2021-09-10T08:06:09Z</dcterms:created>
  <dcterms:modified xsi:type="dcterms:W3CDTF">2021-11-29T13:08:28Z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0x010100D9D190562616F64C8BEDC48628D7E2E1</vt:lpwstr>
  </property>
</Properties>
</file>